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<sst xmlns="http://schemas.openxmlformats.org/spreadsheetml/2006/main" count="53" uniqueCount="44">
  <si>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</si>
  <si>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</si>
  <si>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</si>
  <si>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</si>
  <si>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</si>
  <si>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</si>
  <si>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</si>
  <si>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</si>
  <si>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</si>
  <si>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</si>
  <si>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</si>
  <si>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</si>
  <si>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</si>
  <si>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</si>
  <si>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</si>
  <si>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</si>
  <si>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</si>
  <si>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</si>
  <si>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</si>
  <si>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</si>
  <si>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</si>
  <si>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</si>
  <si>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</si>
  <si>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</si>
  <si>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</si>
  <si>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</si>
  <si>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</si>
  <si>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</si>
  <si>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</si>
  <si>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</si>
  <si>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</si>
  <si>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</si>
  <si>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</si>
  <si>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</si>
  <si>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</si>
  <si>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</si>
  <si>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</si>
  <si>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</si>
  <si>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2019</t>
  </si>
  <si>
    <t>Deuda Pública Bruta Total al 31 de diciembre del año 2019</t>
  </si>
  <si>
    <t>Deuda Pública Bruta Total al 31 de Diciembre del año 2019</t>
  </si>
  <si>
    <t>Deuda Pública Bruta Total  descontando la amortización de Banobras al 31 Diciembre 2020</t>
  </si>
  <si>
    <t>AL 31 de Diciembre de 2020</t>
  </si>
  <si>
    <t>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</si>
</sst>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3</xdr:col>
      <xdr:colOff>142875</xdr:colOff>
      <xdr:row>3</xdr:row>
      <xdr:rowOff>123825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62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B1">
      <selection activeCell="B2" sqref="B2:K2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43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405000000</v>
      </c>
      <c r="J7" s="32">
        <v>135000000</v>
      </c>
      <c r="K7" s="13">
        <f>J7*1/I7</f>
        <v>0.3333333333333333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448808482.222784</v>
      </c>
      <c r="J8" s="32">
        <v>160993183.047216</v>
      </c>
      <c r="K8" s="13">
        <f>J8*1/I8</f>
        <v>0.3587124339760152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203066120</v>
      </c>
      <c r="J9" s="32">
        <v>52703110</v>
      </c>
      <c r="K9" s="13">
        <f>J9*1/I9</f>
        <v>0.25953669671730567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1056874602.222784</v>
      </c>
      <c r="J10" s="35">
        <f>SUM(J7:J9)</f>
        <v>348696293.047216</v>
      </c>
      <c r="K10" s="16">
        <f>J10*1/I10</f>
        <v>0.32993156644492105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G6" sqref="G6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39</v>
      </c>
      <c r="C6" s="76"/>
      <c r="D6" s="76"/>
      <c r="E6" s="76"/>
      <c r="F6" s="76"/>
      <c r="G6" s="36">
        <v>1132387178.82</v>
      </c>
    </row>
    <row r="7" spans="2:7" ht="22.5" customHeight="1">
      <c r="B7" s="75" t="s">
        <v>40</v>
      </c>
      <c r="C7" s="76"/>
      <c r="D7" s="76"/>
      <c r="E7" s="76"/>
      <c r="F7" s="76"/>
      <c r="G7" s="37">
        <f>+G6</f>
        <v>1132387178.82</v>
      </c>
    </row>
    <row r="8" spans="2:7" ht="23.25" customHeight="1">
      <c r="B8" s="68" t="s">
        <v>2</v>
      </c>
      <c r="C8" s="69"/>
      <c r="D8" s="69"/>
      <c r="E8" s="69"/>
      <c r="F8" s="69"/>
      <c r="G8" s="38">
        <v>34798248.019999996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1097588930.8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10714330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1086874600.8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30000000</v>
      </c>
    </row>
    <row r="13" spans="2:7" ht="25.5" customHeight="1" thickBot="1">
      <c r="B13" s="70" t="s">
        <v>41</v>
      </c>
      <c r="C13" s="71"/>
      <c r="D13" s="71"/>
      <c r="E13" s="71"/>
      <c r="F13" s="71"/>
      <c r="G13" s="40">
        <f>G11-G12</f>
        <v>1056874600.8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B23" sqref="B23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38</v>
      </c>
      <c r="D5" s="31" t="s">
        <v>42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v>1132387178.82</v>
      </c>
      <c r="D7" s="44">
        <f>+D17</f>
        <v>1056874600.8</v>
      </c>
    </row>
    <row r="8" spans="2:5" ht="15.75" thickBot="1">
      <c r="B8" s="24" t="s">
        <v>33</v>
      </c>
      <c r="C8" s="25">
        <f>C7/C6</f>
        <v>0.009555768029670134</v>
      </c>
      <c r="D8" s="25">
        <f>D7/D6</f>
        <v>0.008918547216526164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">
        <v>38</v>
      </c>
      <c r="D15" s="31" t="str">
        <f>D5</f>
        <v>AL 31 de Diciembre de 2020</v>
      </c>
    </row>
    <row r="16" spans="2:5" ht="15">
      <c r="B16" s="22" t="s">
        <v>35</v>
      </c>
      <c r="C16" s="45">
        <v>1949030503.2</v>
      </c>
      <c r="D16" s="46">
        <v>1988476371.2100003</v>
      </c>
      <c r="E16" s="5"/>
    </row>
    <row r="17" spans="2:4" ht="15.75" thickBot="1">
      <c r="B17" s="29" t="s">
        <v>32</v>
      </c>
      <c r="C17" s="47">
        <f>C7</f>
        <v>1132387178.82</v>
      </c>
      <c r="D17" s="48">
        <f>+Amortización!G13</f>
        <v>1056874600.8</v>
      </c>
    </row>
    <row r="18" spans="2:4" ht="15.75" thickBot="1">
      <c r="B18" s="24" t="s">
        <v>33</v>
      </c>
      <c r="C18" s="30">
        <f>C17/C16</f>
        <v>0.5810002341989</v>
      </c>
      <c r="D18" s="30">
        <f>D17/D16</f>
        <v>0.5314997030399135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2021-02-02T17:53:09Z</dcterms:modified>
  <cp:category/>
  <cp:version/>
  <cp:contentType/>
  <cp:contentStatus/>
</cp:coreProperties>
</file>